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<sst xmlns="http://schemas.openxmlformats.org/spreadsheetml/2006/main" count="88" uniqueCount="80">
  <si>
    <t>Спеціальність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</si>
  <si>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</si>
  <si>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</si>
  <si>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</si>
  <si>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</si>
  <si>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</si>
  <si>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</si>
  <si>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</si>
  <si>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</si>
  <si>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</si>
  <si>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</si>
  <si>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</si>
  <si>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</si>
  <si>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</si>
  <si>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</si>
  <si>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</si>
  <si>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</si>
  <si>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</si>
  <si>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</si>
  <si>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</si>
  <si>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</si>
  <si>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</si>
  <si>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-</t>
  </si>
  <si>
    <t>22.</t>
  </si>
  <si>
    <t>23.</t>
  </si>
  <si>
    <t>24.</t>
  </si>
  <si>
    <t>25.</t>
  </si>
  <si>
    <t>26.</t>
  </si>
  <si>
    <t>27.</t>
  </si>
  <si>
    <t>Вітчизняні громадяни</t>
  </si>
  <si>
    <t>Інші освітні послуги</t>
  </si>
  <si>
    <t>Студенти ХНМУ та студенти ХНУ ім. В.Н. Каразіна</t>
  </si>
  <si>
    <t>№ з/п</t>
  </si>
  <si>
    <t>Вартість навчання за весь строк (грн.)</t>
  </si>
  <si>
    <t>Вартість навчання за рік (грн.)</t>
  </si>
  <si>
    <t>Вартість навчання за місяць (грн.)</t>
  </si>
  <si>
    <t>Технології медичної діагностики та лікування (бакалавр)</t>
  </si>
  <si>
    <t>Медицина (магістр)</t>
  </si>
  <si>
    <t>Стоматологія (магістр)</t>
  </si>
  <si>
    <t>Технології медичної діагностики та лікування  (магістр, на основі освітньо-кваліфікаційного рівня бакалавр)</t>
  </si>
  <si>
    <t>Медицина (лікар-інтерн)</t>
  </si>
  <si>
    <t>Стоматологія (лікар-інтерн)</t>
  </si>
  <si>
    <t>Медицина (аспірантура)</t>
  </si>
  <si>
    <t>Стоматологія (аспірантура)</t>
  </si>
  <si>
    <r>
      <t xml:space="preserve">Технології медичної діагностики та лікування (бакалавр, </t>
    </r>
    <r>
      <rPr>
        <i/>
        <sz val="10"/>
        <color indexed="8"/>
        <rFont val="Times New Roman"/>
        <family val="1"/>
      </rPr>
      <t>на 2 курс</t>
    </r>
    <r>
      <rPr>
        <sz val="10"/>
        <color indexed="8"/>
        <rFont val="Times New Roman"/>
        <family val="1"/>
      </rPr>
      <t>)</t>
    </r>
  </si>
  <si>
    <r>
      <t xml:space="preserve">Технології медичної діагностики та лікування (бакалавр, </t>
    </r>
    <r>
      <rPr>
        <i/>
        <sz val="10"/>
        <color indexed="8"/>
        <rFont val="Times New Roman"/>
        <family val="1"/>
      </rPr>
      <t>на 3 курс</t>
    </r>
    <r>
      <rPr>
        <sz val="10"/>
        <color indexed="8"/>
        <rFont val="Times New Roman"/>
        <family val="1"/>
      </rPr>
      <t>)</t>
    </r>
  </si>
  <si>
    <t>Медсестринство (бакалавр, 2 роки навч., денна)</t>
  </si>
  <si>
    <t>Медсестринство (бакалавр, 1 рік навчання, денна)</t>
  </si>
  <si>
    <t>Соціальна робота (бакалавр, денна)</t>
  </si>
  <si>
    <t>Військово-облікова спеціальність (ВОС)</t>
  </si>
  <si>
    <t>Лікувальна справа в наземних військах, авіації та на кораблях (помічник лікаря)</t>
  </si>
  <si>
    <t>за рік навчання                  ( 10 міс.), грн.</t>
  </si>
  <si>
    <t>за місяць навчання, грн.</t>
  </si>
  <si>
    <t>Педіатрія (магістр)</t>
  </si>
  <si>
    <t>Педіатрія (лікар-інтерн)</t>
  </si>
  <si>
    <t>Педіатрія (аспірантура)</t>
  </si>
  <si>
    <t>Технології медичної діагностики та лікування  (аспірантура)</t>
  </si>
  <si>
    <r>
      <t xml:space="preserve">Медсестринство (магістр, на основі освітньо-кваліфікаційного рівня бакалавр - </t>
    </r>
    <r>
      <rPr>
        <b/>
        <sz val="10"/>
        <color indexed="8"/>
        <rFont val="Times New Roman"/>
        <family val="1"/>
      </rPr>
      <t>заочна ф.н.</t>
    </r>
    <r>
      <rPr>
        <sz val="10"/>
        <color indexed="8"/>
        <rFont val="Times New Roman"/>
        <family val="1"/>
      </rPr>
      <t>)</t>
    </r>
  </si>
  <si>
    <r>
      <t>Публічне управління та адміністрування (магістр, на основі освітньо-кваліфікаційного рівня спеціаліст -</t>
    </r>
    <r>
      <rPr>
        <b/>
        <sz val="10"/>
        <color indexed="8"/>
        <rFont val="Times New Roman"/>
        <family val="1"/>
      </rPr>
      <t xml:space="preserve"> заочна форма навчання</t>
    </r>
    <r>
      <rPr>
        <sz val="10"/>
        <color indexed="8"/>
        <rFont val="Times New Roman"/>
        <family val="1"/>
      </rPr>
      <t>)</t>
    </r>
  </si>
  <si>
    <r>
      <t xml:space="preserve">Освітні, педагогічні науки (магістр, на основі освітньо-кваліфікаційного рівня спеціаліст - </t>
    </r>
    <r>
      <rPr>
        <b/>
        <sz val="10"/>
        <color indexed="8"/>
        <rFont val="Times New Roman"/>
        <family val="1"/>
      </rPr>
      <t>з.ф.н.</t>
    </r>
    <r>
      <rPr>
        <sz val="10"/>
        <color indexed="8"/>
        <rFont val="Times New Roman"/>
        <family val="1"/>
      </rPr>
      <t>)</t>
    </r>
  </si>
  <si>
    <r>
      <t xml:space="preserve">Громадське здоров'я (магістр, на основі освітньо-кваліфік. рівня бакалавр, спеціаліст - </t>
    </r>
    <r>
      <rPr>
        <b/>
        <sz val="10"/>
        <color indexed="8"/>
        <rFont val="Times New Roman"/>
        <family val="1"/>
      </rPr>
      <t>заочна ф.н.</t>
    </r>
    <r>
      <rPr>
        <sz val="10"/>
        <color indexed="8"/>
        <rFont val="Times New Roman"/>
        <family val="1"/>
      </rPr>
      <t>)</t>
    </r>
  </si>
  <si>
    <r>
      <t xml:space="preserve">Медсестринство (бакалавр, 2 роки навч., </t>
    </r>
    <r>
      <rPr>
        <b/>
        <sz val="10"/>
        <color indexed="8"/>
        <rFont val="Times New Roman"/>
        <family val="1"/>
      </rPr>
      <t>заочна</t>
    </r>
    <r>
      <rPr>
        <sz val="10"/>
        <color indexed="8"/>
        <rFont val="Times New Roman"/>
        <family val="1"/>
      </rPr>
      <t>)</t>
    </r>
  </si>
  <si>
    <r>
      <t>Медсестринство (бакалавр, 1 рік навчання,</t>
    </r>
    <r>
      <rPr>
        <b/>
        <sz val="10"/>
        <color indexed="8"/>
        <rFont val="Times New Roman"/>
        <family val="1"/>
      </rPr>
      <t xml:space="preserve"> заочна</t>
    </r>
    <r>
      <rPr>
        <sz val="10"/>
        <color indexed="8"/>
        <rFont val="Times New Roman"/>
        <family val="1"/>
      </rPr>
      <t>)</t>
    </r>
  </si>
  <si>
    <r>
      <t>Соціальна робота (бакалавр,</t>
    </r>
    <r>
      <rPr>
        <b/>
        <sz val="10"/>
        <color indexed="8"/>
        <rFont val="Times New Roman"/>
        <family val="1"/>
      </rPr>
      <t xml:space="preserve"> заочна форма навч.</t>
    </r>
    <r>
      <rPr>
        <sz val="10"/>
        <color indexed="8"/>
        <rFont val="Times New Roman"/>
        <family val="1"/>
      </rPr>
      <t>)</t>
    </r>
  </si>
  <si>
    <t>Найменування ЗВО</t>
  </si>
  <si>
    <t>за весь строк навчання          (30 міс.), грн.</t>
  </si>
  <si>
    <t>з 01.12.2021</t>
  </si>
  <si>
    <t>Медицина, навчання з ІІ курсу (магістр)</t>
  </si>
  <si>
    <t>Стоматологія, навчання з ІІ курсу (магістр)</t>
  </si>
  <si>
    <t>28.</t>
  </si>
  <si>
    <t>29.</t>
  </si>
  <si>
    <t>Вартість навчання у ХНМУ набору 2023-2024 н. р.:</t>
  </si>
  <si>
    <t>Терапія та реабілітація (магістр, на основі освітньо-кваліфікаційного рівня бакалавр)</t>
  </si>
  <si>
    <t>Терапія та реабілітація (бакалавр)</t>
  </si>
  <si>
    <t>Лабораторна діагностика, вірусологія, мікробіологія (лікар-інтерн)</t>
  </si>
  <si>
    <t>Військова підготовка студентів, які починають навчання на кафедрі медицини катастроф та військової медицини ХНМУ в 2022-2023 н.р. за програмою підготовки офіцерів запасу за кошти фізичних та юридичних осіб:</t>
  </si>
  <si>
    <t>з 01.02.2023</t>
  </si>
  <si>
    <t>1. Вартість 1 години підготовки, перепідготовки та підвищення кваліфікації лікарів (грн.):</t>
  </si>
  <si>
    <t>2. Вартість 1 години підвищення кваліфікації науково-педагогічних та педагогічних працівників (грн.):</t>
  </si>
  <si>
    <t>3. Вартість 1 години проведення майстер-класів з підвищення кваліфікації лікарів (грн.):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</si>
</sst>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"/>
    <numFmt numFmtId="194" formatCode="0.0000"/>
    <numFmt numFmtId="195" formatCode="0.000"/>
    <numFmt numFmtId="196" formatCode="0.0"/>
  </numFmts>
  <fonts count="48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b/>
      <i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0" fillId="0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7"/>
  <sheetViews>
    <sheetView tabSelected="1" zoomScalePageLayoutView="0" workbookViewId="0" topLeftCell="A1">
      <selection activeCell="A66" sqref="A66:E66"/>
    </sheetView>
  </sheetViews>
  <sheetFormatPr defaultColWidth="9.140625" defaultRowHeight="12.75"/>
  <cols>
    <col min="1" max="1" width="5.140625" style="0" customWidth="1"/>
    <col min="2" max="2" width="41.57421875" style="0" customWidth="1"/>
    <col min="3" max="3" width="13.57421875" style="0" customWidth="1"/>
    <col min="4" max="4" width="13.00390625" style="0" customWidth="1"/>
    <col min="5" max="5" width="14.28125" style="0" customWidth="1"/>
  </cols>
  <sheetData>
    <row r="1" spans="1:6" ht="12.75" customHeight="1">
      <c r="A1" s="40" t="s">
        <v>71</v>
      </c>
      <c r="B1" s="40"/>
      <c r="C1" s="40"/>
      <c r="D1" s="40"/>
      <c r="E1" s="40"/>
      <c r="F1" s="40"/>
    </row>
    <row r="2" spans="1:6" ht="12.75">
      <c r="A2" s="2"/>
      <c r="B2" s="2"/>
      <c r="C2" s="2"/>
      <c r="D2" s="2"/>
      <c r="E2" s="2"/>
      <c r="F2" s="2"/>
    </row>
    <row r="3" spans="1:6" ht="15">
      <c r="A3" s="41" t="s">
        <v>29</v>
      </c>
      <c r="B3" s="42"/>
      <c r="C3" s="42"/>
      <c r="D3" s="42"/>
      <c r="E3" s="42"/>
      <c r="F3" s="2"/>
    </row>
    <row r="4" spans="1:6" ht="47.25" customHeight="1">
      <c r="A4" s="43" t="s">
        <v>32</v>
      </c>
      <c r="B4" s="43" t="s">
        <v>0</v>
      </c>
      <c r="C4" s="43" t="s">
        <v>33</v>
      </c>
      <c r="D4" s="43" t="s">
        <v>34</v>
      </c>
      <c r="E4" s="43" t="s">
        <v>35</v>
      </c>
      <c r="F4" s="2"/>
    </row>
    <row r="5" spans="1:6" ht="21" customHeight="1">
      <c r="A5" s="44"/>
      <c r="B5" s="45"/>
      <c r="C5" s="45"/>
      <c r="D5" s="45"/>
      <c r="E5" s="45"/>
      <c r="F5" s="2"/>
    </row>
    <row r="6" spans="1:6" ht="15">
      <c r="A6" s="9" t="s">
        <v>1</v>
      </c>
      <c r="B6" s="10" t="s">
        <v>37</v>
      </c>
      <c r="C6" s="11">
        <f>D6*6</f>
        <v>270000</v>
      </c>
      <c r="D6" s="11">
        <f aca="true" t="shared" si="0" ref="D6:D26">E6*10</f>
        <v>45000</v>
      </c>
      <c r="E6" s="11">
        <v>4500</v>
      </c>
      <c r="F6" s="2"/>
    </row>
    <row r="7" spans="1:6" ht="15">
      <c r="A7" s="9" t="s">
        <v>2</v>
      </c>
      <c r="B7" s="10" t="s">
        <v>67</v>
      </c>
      <c r="C7" s="11">
        <f>D7*5</f>
        <v>240000</v>
      </c>
      <c r="D7" s="11">
        <f>E7*10</f>
        <v>48000</v>
      </c>
      <c r="E7" s="11">
        <v>4800</v>
      </c>
      <c r="F7" s="2"/>
    </row>
    <row r="8" spans="1:6" ht="15">
      <c r="A8" s="9" t="s">
        <v>3</v>
      </c>
      <c r="B8" s="10" t="s">
        <v>38</v>
      </c>
      <c r="C8" s="11">
        <f>E8*50</f>
        <v>240000</v>
      </c>
      <c r="D8" s="11">
        <f t="shared" si="0"/>
        <v>48000</v>
      </c>
      <c r="E8" s="11">
        <v>4800</v>
      </c>
      <c r="F8" s="2"/>
    </row>
    <row r="9" spans="1:6" ht="15">
      <c r="A9" s="9" t="s">
        <v>4</v>
      </c>
      <c r="B9" s="10" t="s">
        <v>68</v>
      </c>
      <c r="C9" s="11">
        <f>E9*40</f>
        <v>216000</v>
      </c>
      <c r="D9" s="11">
        <f>E9*10</f>
        <v>54000</v>
      </c>
      <c r="E9" s="11">
        <v>5400</v>
      </c>
      <c r="F9" s="2"/>
    </row>
    <row r="10" spans="1:6" ht="15">
      <c r="A10" s="9" t="s">
        <v>5</v>
      </c>
      <c r="B10" s="10" t="s">
        <v>53</v>
      </c>
      <c r="C10" s="11">
        <f>D10*6</f>
        <v>270000</v>
      </c>
      <c r="D10" s="11">
        <f>E10*10</f>
        <v>45000</v>
      </c>
      <c r="E10" s="11">
        <v>4500</v>
      </c>
      <c r="F10" s="2"/>
    </row>
    <row r="11" spans="1:6" ht="27" customHeight="1">
      <c r="A11" s="9" t="s">
        <v>6</v>
      </c>
      <c r="B11" s="21" t="s">
        <v>57</v>
      </c>
      <c r="C11" s="9">
        <f>E11*20</f>
        <v>28000</v>
      </c>
      <c r="D11" s="9">
        <f t="shared" si="0"/>
        <v>14000</v>
      </c>
      <c r="E11" s="9">
        <v>1400</v>
      </c>
      <c r="F11" s="2"/>
    </row>
    <row r="12" spans="1:6" ht="39.75" customHeight="1">
      <c r="A12" s="9" t="s">
        <v>7</v>
      </c>
      <c r="B12" s="21" t="s">
        <v>39</v>
      </c>
      <c r="C12" s="9">
        <f>E12*16</f>
        <v>52800</v>
      </c>
      <c r="D12" s="9">
        <f t="shared" si="0"/>
        <v>33000</v>
      </c>
      <c r="E12" s="9">
        <v>3300</v>
      </c>
      <c r="F12" s="2"/>
    </row>
    <row r="13" spans="1:6" ht="27" customHeight="1">
      <c r="A13" s="9" t="s">
        <v>8</v>
      </c>
      <c r="B13" s="21" t="s">
        <v>72</v>
      </c>
      <c r="C13" s="9">
        <f>E13*20</f>
        <v>84000</v>
      </c>
      <c r="D13" s="9">
        <f t="shared" si="0"/>
        <v>42000</v>
      </c>
      <c r="E13" s="9">
        <v>4200</v>
      </c>
      <c r="F13" s="2"/>
    </row>
    <row r="14" spans="1:6" ht="27" customHeight="1">
      <c r="A14" s="9" t="s">
        <v>9</v>
      </c>
      <c r="B14" s="21" t="s">
        <v>60</v>
      </c>
      <c r="C14" s="9">
        <f>E14*20</f>
        <v>28000</v>
      </c>
      <c r="D14" s="9">
        <f t="shared" si="0"/>
        <v>14000</v>
      </c>
      <c r="E14" s="9">
        <v>1400</v>
      </c>
      <c r="F14" s="2"/>
    </row>
    <row r="15" spans="1:6" ht="39" customHeight="1">
      <c r="A15" s="9" t="s">
        <v>10</v>
      </c>
      <c r="B15" s="21" t="s">
        <v>58</v>
      </c>
      <c r="C15" s="9">
        <f>E15*15</f>
        <v>24000</v>
      </c>
      <c r="D15" s="9">
        <f t="shared" si="0"/>
        <v>16000</v>
      </c>
      <c r="E15" s="9">
        <v>1600</v>
      </c>
      <c r="F15" s="2"/>
    </row>
    <row r="16" spans="1:6" ht="27" customHeight="1">
      <c r="A16" s="9" t="s">
        <v>11</v>
      </c>
      <c r="B16" s="21" t="s">
        <v>59</v>
      </c>
      <c r="C16" s="9">
        <f>E16*15</f>
        <v>18750</v>
      </c>
      <c r="D16" s="9">
        <f t="shared" si="0"/>
        <v>12500</v>
      </c>
      <c r="E16" s="9">
        <v>1250</v>
      </c>
      <c r="F16" s="2"/>
    </row>
    <row r="17" spans="1:6" ht="15">
      <c r="A17" s="9" t="s">
        <v>12</v>
      </c>
      <c r="B17" s="10" t="s">
        <v>73</v>
      </c>
      <c r="C17" s="11">
        <f>E17*40</f>
        <v>158000</v>
      </c>
      <c r="D17" s="11">
        <f t="shared" si="0"/>
        <v>39500</v>
      </c>
      <c r="E17" s="11">
        <v>3950</v>
      </c>
      <c r="F17" s="2"/>
    </row>
    <row r="18" spans="1:6" ht="27" customHeight="1">
      <c r="A18" s="9" t="s">
        <v>13</v>
      </c>
      <c r="B18" s="21" t="s">
        <v>36</v>
      </c>
      <c r="C18" s="9">
        <f>E18*40</f>
        <v>122000</v>
      </c>
      <c r="D18" s="9">
        <f t="shared" si="0"/>
        <v>30500</v>
      </c>
      <c r="E18" s="9">
        <v>3050</v>
      </c>
      <c r="F18" s="2"/>
    </row>
    <row r="19" spans="1:6" ht="27.75" customHeight="1">
      <c r="A19" s="9" t="s">
        <v>14</v>
      </c>
      <c r="B19" s="21" t="s">
        <v>44</v>
      </c>
      <c r="C19" s="9">
        <f>E19*30</f>
        <v>99000</v>
      </c>
      <c r="D19" s="9">
        <f t="shared" si="0"/>
        <v>33000</v>
      </c>
      <c r="E19" s="9">
        <v>3300</v>
      </c>
      <c r="F19" s="2"/>
    </row>
    <row r="20" spans="1:6" ht="27" customHeight="1">
      <c r="A20" s="9" t="s">
        <v>15</v>
      </c>
      <c r="B20" s="21" t="s">
        <v>45</v>
      </c>
      <c r="C20" s="9">
        <f>E20*20</f>
        <v>71000</v>
      </c>
      <c r="D20" s="9">
        <f t="shared" si="0"/>
        <v>35500</v>
      </c>
      <c r="E20" s="9">
        <v>3550</v>
      </c>
      <c r="F20" s="2"/>
    </row>
    <row r="21" spans="1:6" ht="13.5" customHeight="1">
      <c r="A21" s="9" t="s">
        <v>16</v>
      </c>
      <c r="B21" s="21" t="s">
        <v>46</v>
      </c>
      <c r="C21" s="11">
        <f>E21*20</f>
        <v>64000</v>
      </c>
      <c r="D21" s="11">
        <f t="shared" si="0"/>
        <v>32000</v>
      </c>
      <c r="E21" s="11">
        <v>3200</v>
      </c>
      <c r="F21" s="2"/>
    </row>
    <row r="22" spans="1:6" ht="15" customHeight="1">
      <c r="A22" s="9" t="s">
        <v>17</v>
      </c>
      <c r="B22" s="21" t="s">
        <v>61</v>
      </c>
      <c r="C22" s="11">
        <f>E22*20</f>
        <v>25000</v>
      </c>
      <c r="D22" s="11">
        <f t="shared" si="0"/>
        <v>12500</v>
      </c>
      <c r="E22" s="11">
        <v>1250</v>
      </c>
      <c r="F22" s="2"/>
    </row>
    <row r="23" spans="1:6" ht="15" customHeight="1">
      <c r="A23" s="12" t="s">
        <v>18</v>
      </c>
      <c r="B23" s="21" t="s">
        <v>47</v>
      </c>
      <c r="C23" s="11">
        <f>E23*10</f>
        <v>30500</v>
      </c>
      <c r="D23" s="11">
        <f t="shared" si="0"/>
        <v>30500</v>
      </c>
      <c r="E23" s="11">
        <v>3050</v>
      </c>
      <c r="F23" s="2"/>
    </row>
    <row r="24" spans="1:6" ht="15" customHeight="1">
      <c r="A24" s="14" t="s">
        <v>19</v>
      </c>
      <c r="B24" s="21" t="s">
        <v>62</v>
      </c>
      <c r="C24" s="11">
        <f>E24*10</f>
        <v>12000</v>
      </c>
      <c r="D24" s="11">
        <f t="shared" si="0"/>
        <v>12000</v>
      </c>
      <c r="E24" s="11">
        <v>1200</v>
      </c>
      <c r="F24" s="2"/>
    </row>
    <row r="25" spans="1:6" ht="15">
      <c r="A25" s="14" t="s">
        <v>20</v>
      </c>
      <c r="B25" s="21" t="s">
        <v>48</v>
      </c>
      <c r="C25" s="11">
        <f>E25*40</f>
        <v>102000</v>
      </c>
      <c r="D25" s="11">
        <f t="shared" si="0"/>
        <v>25500</v>
      </c>
      <c r="E25" s="11">
        <v>2550</v>
      </c>
      <c r="F25" s="2"/>
    </row>
    <row r="26" spans="1:6" ht="13.5" customHeight="1">
      <c r="A26" s="14" t="s">
        <v>21</v>
      </c>
      <c r="B26" s="22" t="s">
        <v>63</v>
      </c>
      <c r="C26" s="11">
        <f>E26*40</f>
        <v>28000</v>
      </c>
      <c r="D26" s="11">
        <f t="shared" si="0"/>
        <v>7000</v>
      </c>
      <c r="E26" s="13">
        <v>700</v>
      </c>
      <c r="F26" s="2"/>
    </row>
    <row r="27" spans="1:7" ht="15">
      <c r="A27" s="14" t="s">
        <v>23</v>
      </c>
      <c r="B27" s="15" t="s">
        <v>40</v>
      </c>
      <c r="C27" s="16" t="s">
        <v>22</v>
      </c>
      <c r="D27" s="16" t="s">
        <v>22</v>
      </c>
      <c r="E27" s="16">
        <v>6500</v>
      </c>
      <c r="F27" s="3"/>
      <c r="G27" s="8"/>
    </row>
    <row r="28" spans="1:7" ht="15">
      <c r="A28" s="14" t="s">
        <v>24</v>
      </c>
      <c r="B28" s="15" t="s">
        <v>54</v>
      </c>
      <c r="C28" s="16" t="s">
        <v>22</v>
      </c>
      <c r="D28" s="16" t="s">
        <v>22</v>
      </c>
      <c r="E28" s="16">
        <v>6500</v>
      </c>
      <c r="F28" s="3"/>
      <c r="G28" s="8"/>
    </row>
    <row r="29" spans="1:8" ht="15">
      <c r="A29" s="14" t="s">
        <v>25</v>
      </c>
      <c r="B29" s="15" t="s">
        <v>41</v>
      </c>
      <c r="C29" s="16" t="s">
        <v>22</v>
      </c>
      <c r="D29" s="16" t="s">
        <v>22</v>
      </c>
      <c r="E29" s="16">
        <v>6700</v>
      </c>
      <c r="F29" s="3"/>
      <c r="G29" s="8"/>
      <c r="H29" s="1"/>
    </row>
    <row r="30" spans="1:6" ht="27" customHeight="1">
      <c r="A30" s="20" t="s">
        <v>26</v>
      </c>
      <c r="B30" s="23" t="s">
        <v>74</v>
      </c>
      <c r="C30" s="16" t="s">
        <v>22</v>
      </c>
      <c r="D30" s="16" t="s">
        <v>22</v>
      </c>
      <c r="E30" s="18">
        <v>6400</v>
      </c>
      <c r="F30" s="3"/>
    </row>
    <row r="31" spans="1:7" ht="15">
      <c r="A31" s="20" t="s">
        <v>27</v>
      </c>
      <c r="B31" s="17" t="s">
        <v>42</v>
      </c>
      <c r="C31" s="11">
        <f>E31*48</f>
        <v>225600</v>
      </c>
      <c r="D31" s="11">
        <f>E31*12</f>
        <v>56400</v>
      </c>
      <c r="E31" s="19">
        <v>4700</v>
      </c>
      <c r="F31" s="3"/>
      <c r="G31" s="1"/>
    </row>
    <row r="32" spans="1:7" ht="15">
      <c r="A32" s="20" t="s">
        <v>28</v>
      </c>
      <c r="B32" s="17" t="s">
        <v>55</v>
      </c>
      <c r="C32" s="11">
        <f>E32*48</f>
        <v>225600</v>
      </c>
      <c r="D32" s="11">
        <f>E32*12</f>
        <v>56400</v>
      </c>
      <c r="E32" s="19">
        <v>4700</v>
      </c>
      <c r="F32" s="3"/>
      <c r="G32" s="1"/>
    </row>
    <row r="33" spans="1:7" ht="27" customHeight="1">
      <c r="A33" s="20" t="s">
        <v>69</v>
      </c>
      <c r="B33" s="23" t="s">
        <v>56</v>
      </c>
      <c r="C33" s="9">
        <f>E33*48</f>
        <v>225600</v>
      </c>
      <c r="D33" s="9">
        <f>E33*12</f>
        <v>56400</v>
      </c>
      <c r="E33" s="25">
        <v>4700</v>
      </c>
      <c r="F33" s="3"/>
      <c r="G33" s="1"/>
    </row>
    <row r="34" spans="1:7" ht="15">
      <c r="A34" s="20" t="s">
        <v>70</v>
      </c>
      <c r="B34" s="17" t="s">
        <v>43</v>
      </c>
      <c r="C34" s="30">
        <f>E34*48</f>
        <v>230400</v>
      </c>
      <c r="D34" s="30">
        <f>E34*12</f>
        <v>57600</v>
      </c>
      <c r="E34" s="19">
        <v>4800</v>
      </c>
      <c r="F34" s="3"/>
      <c r="G34" s="1"/>
    </row>
    <row r="35" spans="1:7" ht="15">
      <c r="A35" s="32"/>
      <c r="B35" s="33"/>
      <c r="C35" s="34"/>
      <c r="D35" s="34"/>
      <c r="E35" s="35"/>
      <c r="F35" s="3"/>
      <c r="G35" s="1"/>
    </row>
    <row r="36" spans="1:7" ht="15">
      <c r="A36" s="32"/>
      <c r="B36" s="33"/>
      <c r="C36" s="34"/>
      <c r="D36" s="34"/>
      <c r="E36" s="35"/>
      <c r="F36" s="3"/>
      <c r="G36" s="1"/>
    </row>
    <row r="37" spans="1:7" ht="15">
      <c r="A37" s="32"/>
      <c r="B37" s="33"/>
      <c r="C37" s="34"/>
      <c r="D37" s="34"/>
      <c r="E37" s="35"/>
      <c r="F37" s="3"/>
      <c r="G37" s="1"/>
    </row>
    <row r="38" spans="1:7" ht="15">
      <c r="A38" s="32"/>
      <c r="B38" s="33"/>
      <c r="C38" s="34"/>
      <c r="D38" s="34"/>
      <c r="E38" s="35"/>
      <c r="F38" s="3"/>
      <c r="G38" s="1"/>
    </row>
    <row r="39" spans="1:7" ht="15">
      <c r="A39" s="32"/>
      <c r="B39" s="33"/>
      <c r="C39" s="34"/>
      <c r="D39" s="34"/>
      <c r="E39" s="35"/>
      <c r="F39" s="3"/>
      <c r="G39" s="1"/>
    </row>
    <row r="40" spans="1:7" ht="15">
      <c r="A40" s="32"/>
      <c r="B40" s="33"/>
      <c r="C40" s="34"/>
      <c r="D40" s="34"/>
      <c r="E40" s="35"/>
      <c r="F40" s="3"/>
      <c r="G40" s="1"/>
    </row>
    <row r="41" spans="1:7" ht="12.75" customHeight="1">
      <c r="A41" s="50" t="s">
        <v>75</v>
      </c>
      <c r="B41" s="50"/>
      <c r="C41" s="50"/>
      <c r="D41" s="50"/>
      <c r="E41" s="50"/>
      <c r="F41" s="50"/>
      <c r="G41" s="1"/>
    </row>
    <row r="42" spans="1:9" ht="27" customHeight="1">
      <c r="A42" s="50"/>
      <c r="B42" s="50"/>
      <c r="C42" s="50"/>
      <c r="D42" s="50"/>
      <c r="E42" s="50"/>
      <c r="F42" s="50"/>
      <c r="G42" s="1"/>
      <c r="I42" s="28"/>
    </row>
    <row r="43" spans="1:7" ht="12.75">
      <c r="A43" s="3"/>
      <c r="B43" s="3"/>
      <c r="C43" s="3"/>
      <c r="D43" s="3"/>
      <c r="E43" s="3"/>
      <c r="F43" s="3"/>
      <c r="G43" s="1"/>
    </row>
    <row r="44" spans="1:7" ht="39" customHeight="1">
      <c r="A44" s="46" t="s">
        <v>49</v>
      </c>
      <c r="B44" s="46"/>
      <c r="C44" s="26" t="s">
        <v>64</v>
      </c>
      <c r="D44" s="26" t="s">
        <v>65</v>
      </c>
      <c r="E44" s="26" t="s">
        <v>51</v>
      </c>
      <c r="F44" s="26" t="s">
        <v>52</v>
      </c>
      <c r="G44" s="1"/>
    </row>
    <row r="45" spans="1:7" ht="46.5" customHeight="1">
      <c r="A45" s="51" t="s">
        <v>50</v>
      </c>
      <c r="B45" s="51"/>
      <c r="C45" s="5" t="s">
        <v>31</v>
      </c>
      <c r="D45" s="24">
        <v>19500</v>
      </c>
      <c r="E45" s="27">
        <f>D45/3</f>
        <v>6500</v>
      </c>
      <c r="F45" s="25">
        <f>E45/10</f>
        <v>650</v>
      </c>
      <c r="G45" s="1"/>
    </row>
    <row r="46" spans="1:7" ht="19.5" customHeight="1">
      <c r="A46" s="36"/>
      <c r="B46" s="36"/>
      <c r="C46" s="37"/>
      <c r="D46" s="36"/>
      <c r="E46" s="38"/>
      <c r="F46" s="39"/>
      <c r="G46" s="1"/>
    </row>
    <row r="47" spans="1:7" ht="12.75">
      <c r="A47" s="3"/>
      <c r="B47" s="3"/>
      <c r="C47" s="3"/>
      <c r="D47" s="3"/>
      <c r="E47" s="3"/>
      <c r="F47" s="3"/>
      <c r="G47" s="1"/>
    </row>
    <row r="48" spans="1:9" ht="22.5" customHeight="1">
      <c r="A48" s="47" t="s">
        <v>30</v>
      </c>
      <c r="B48" s="47"/>
      <c r="C48" s="47"/>
      <c r="D48" s="47"/>
      <c r="E48" s="47"/>
      <c r="F48" s="47"/>
      <c r="G48" s="1"/>
      <c r="H48" s="1"/>
      <c r="I48" s="1"/>
    </row>
    <row r="49" spans="1:6" ht="12.75">
      <c r="A49" s="4"/>
      <c r="B49" s="4"/>
      <c r="C49" s="4"/>
      <c r="D49" s="4"/>
      <c r="E49" s="4"/>
      <c r="F49" s="6"/>
    </row>
    <row r="50" spans="1:6" ht="12.75">
      <c r="A50" s="49" t="s">
        <v>77</v>
      </c>
      <c r="B50" s="49"/>
      <c r="C50" s="49"/>
      <c r="D50" s="49"/>
      <c r="E50" s="49"/>
      <c r="F50" s="6"/>
    </row>
    <row r="51" spans="1:6" ht="12.75">
      <c r="A51" s="7"/>
      <c r="B51" s="31" t="s">
        <v>66</v>
      </c>
      <c r="C51" s="29">
        <v>44</v>
      </c>
      <c r="D51" s="7"/>
      <c r="E51" s="7"/>
      <c r="F51" s="6"/>
    </row>
    <row r="52" spans="1:6" ht="12.75">
      <c r="A52" s="7"/>
      <c r="B52" s="7"/>
      <c r="C52" s="7"/>
      <c r="D52" s="7"/>
      <c r="E52" s="7"/>
      <c r="F52" s="6"/>
    </row>
    <row r="53" spans="1:6" ht="12.75">
      <c r="A53" s="49" t="s">
        <v>78</v>
      </c>
      <c r="B53" s="49"/>
      <c r="C53" s="49"/>
      <c r="D53" s="49"/>
      <c r="E53" s="49"/>
      <c r="F53" s="6"/>
    </row>
    <row r="54" spans="1:6" ht="12.75">
      <c r="A54" s="7"/>
      <c r="B54" s="31" t="s">
        <v>66</v>
      </c>
      <c r="C54" s="29">
        <v>44.5</v>
      </c>
      <c r="D54" s="7"/>
      <c r="E54" s="7"/>
      <c r="F54" s="6"/>
    </row>
    <row r="55" spans="1:6" ht="12.75">
      <c r="A55" s="7"/>
      <c r="B55" s="31"/>
      <c r="C55" s="29"/>
      <c r="D55" s="7"/>
      <c r="E55" s="7"/>
      <c r="F55" s="6"/>
    </row>
    <row r="56" spans="1:6" ht="12.75">
      <c r="A56" s="49" t="s">
        <v>79</v>
      </c>
      <c r="B56" s="49"/>
      <c r="C56" s="49"/>
      <c r="D56" s="49"/>
      <c r="E56" s="49"/>
      <c r="F56" s="6"/>
    </row>
    <row r="57" spans="1:6" ht="12.75">
      <c r="A57" s="7"/>
      <c r="B57" s="31" t="s">
        <v>76</v>
      </c>
      <c r="C57" s="29">
        <v>69</v>
      </c>
      <c r="D57" s="7"/>
      <c r="E57" s="7"/>
      <c r="F57" s="6"/>
    </row>
    <row r="58" spans="1:6" ht="12.75">
      <c r="A58" s="7"/>
      <c r="B58" s="31"/>
      <c r="C58" s="29"/>
      <c r="D58" s="7"/>
      <c r="E58" s="7"/>
      <c r="F58" s="6"/>
    </row>
    <row r="59" spans="1:6" ht="12.75">
      <c r="A59" s="49"/>
      <c r="B59" s="49"/>
      <c r="C59" s="49"/>
      <c r="D59" s="49"/>
      <c r="E59" s="49"/>
      <c r="F59" s="53"/>
    </row>
    <row r="60" spans="1:6" ht="12.75">
      <c r="A60" s="49"/>
      <c r="B60" s="49"/>
      <c r="C60" s="49"/>
      <c r="D60" s="49"/>
      <c r="E60" s="49"/>
      <c r="F60" s="6"/>
    </row>
    <row r="61" spans="1:6" ht="12.75">
      <c r="A61" s="52"/>
      <c r="B61" s="52"/>
      <c r="C61" s="52"/>
      <c r="D61" s="52"/>
      <c r="E61" s="52"/>
      <c r="F61" s="6"/>
    </row>
    <row r="62" spans="1:6" ht="12.75">
      <c r="A62" s="48"/>
      <c r="B62" s="48"/>
      <c r="C62" s="48"/>
      <c r="D62" s="48"/>
      <c r="E62" s="48"/>
      <c r="F62" s="6"/>
    </row>
    <row r="63" spans="1:6" ht="12.75">
      <c r="A63" s="48"/>
      <c r="B63" s="48"/>
      <c r="C63" s="48"/>
      <c r="D63" s="48"/>
      <c r="E63" s="48"/>
      <c r="F63" s="6"/>
    </row>
    <row r="64" spans="1:6" ht="12.75">
      <c r="A64" s="48"/>
      <c r="B64" s="48"/>
      <c r="C64" s="48"/>
      <c r="D64" s="48"/>
      <c r="E64" s="48"/>
      <c r="F64" s="6"/>
    </row>
    <row r="65" spans="1:6" ht="12.75">
      <c r="A65" s="48"/>
      <c r="B65" s="48"/>
      <c r="C65" s="48"/>
      <c r="D65" s="48"/>
      <c r="E65" s="48"/>
      <c r="F65" s="6"/>
    </row>
    <row r="66" spans="1:6" ht="12.75">
      <c r="A66" s="48"/>
      <c r="B66" s="48"/>
      <c r="C66" s="48"/>
      <c r="D66" s="48"/>
      <c r="E66" s="48"/>
      <c r="F66" s="6"/>
    </row>
    <row r="67" spans="1:6" ht="12.75">
      <c r="A67" s="48"/>
      <c r="B67" s="48"/>
      <c r="C67" s="48"/>
      <c r="D67" s="48"/>
      <c r="E67" s="48"/>
      <c r="F67" s="6"/>
    </row>
    <row r="68" spans="1:6" ht="12.75">
      <c r="A68" s="48"/>
      <c r="B68" s="48"/>
      <c r="C68" s="48"/>
      <c r="D68" s="48"/>
      <c r="E68" s="48"/>
      <c r="F68" s="6"/>
    </row>
    <row r="69" spans="1:6" ht="12.75">
      <c r="A69" s="48"/>
      <c r="B69" s="48"/>
      <c r="C69" s="48"/>
      <c r="D69" s="48"/>
      <c r="E69" s="48"/>
      <c r="F69" s="6"/>
    </row>
    <row r="70" spans="1:6" ht="12.75">
      <c r="A70" s="48"/>
      <c r="B70" s="48"/>
      <c r="C70" s="48"/>
      <c r="D70" s="48"/>
      <c r="E70" s="48"/>
      <c r="F70" s="6"/>
    </row>
    <row r="71" spans="1:6" ht="12.75">
      <c r="A71" s="48"/>
      <c r="B71" s="48"/>
      <c r="C71" s="48"/>
      <c r="D71" s="48"/>
      <c r="E71" s="48"/>
      <c r="F71" s="6"/>
    </row>
    <row r="72" spans="1:6" ht="12.75" customHeight="1">
      <c r="A72" s="48"/>
      <c r="B72" s="48"/>
      <c r="C72" s="48"/>
      <c r="D72" s="48"/>
      <c r="E72" s="48"/>
      <c r="F72" s="53"/>
    </row>
    <row r="73" spans="1:6" ht="12.75">
      <c r="A73" s="48"/>
      <c r="B73" s="48"/>
      <c r="C73" s="48"/>
      <c r="D73" s="48"/>
      <c r="E73" s="48"/>
      <c r="F73" s="6"/>
    </row>
    <row r="74" spans="1:6" ht="12.75">
      <c r="A74" s="48"/>
      <c r="B74" s="48"/>
      <c r="C74" s="48"/>
      <c r="D74" s="48"/>
      <c r="E74" s="48"/>
      <c r="F74" s="6"/>
    </row>
    <row r="75" spans="1:6" ht="12.75">
      <c r="A75" s="48"/>
      <c r="B75" s="48"/>
      <c r="C75" s="48"/>
      <c r="D75" s="48"/>
      <c r="E75" s="48"/>
      <c r="F75" s="6"/>
    </row>
    <row r="76" spans="1:6" ht="12.75">
      <c r="A76" s="48"/>
      <c r="B76" s="48"/>
      <c r="C76" s="48"/>
      <c r="D76" s="48"/>
      <c r="E76" s="48"/>
      <c r="F76" s="6"/>
    </row>
    <row r="77" spans="1:6" ht="12.75">
      <c r="A77" s="48"/>
      <c r="B77" s="48"/>
      <c r="C77" s="48"/>
      <c r="D77" s="48"/>
      <c r="E77" s="48"/>
      <c r="F77" s="6"/>
    </row>
    <row r="78" spans="1:6" ht="12.75">
      <c r="A78" s="48"/>
      <c r="B78" s="48"/>
      <c r="C78" s="48"/>
      <c r="D78" s="48"/>
      <c r="E78" s="48"/>
      <c r="F78" s="6"/>
    </row>
    <row r="79" spans="1:16" ht="12.75">
      <c r="A79" s="48"/>
      <c r="B79" s="48"/>
      <c r="C79" s="48"/>
      <c r="D79" s="48"/>
      <c r="E79" s="48"/>
      <c r="F79" s="6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48"/>
      <c r="B80" s="48"/>
      <c r="C80" s="48"/>
      <c r="D80" s="48"/>
      <c r="E80" s="48"/>
      <c r="F80" s="6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48"/>
      <c r="B81" s="48"/>
      <c r="C81" s="48"/>
      <c r="D81" s="48"/>
      <c r="E81" s="48"/>
      <c r="F81" s="6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48"/>
      <c r="B82" s="48"/>
      <c r="C82" s="48"/>
      <c r="D82" s="48"/>
      <c r="E82" s="4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</sheetData>
  <sheetProtection/>
  <mergeCells count="38">
    <mergeCell ref="A73:E73"/>
    <mergeCell ref="A74:E74"/>
    <mergeCell ref="A82:E82"/>
    <mergeCell ref="A77:E77"/>
    <mergeCell ref="A76:E76"/>
    <mergeCell ref="A80:E80"/>
    <mergeCell ref="A81:E81"/>
    <mergeCell ref="A78:E78"/>
    <mergeCell ref="A79:E79"/>
    <mergeCell ref="A75:E75"/>
    <mergeCell ref="A68:E68"/>
    <mergeCell ref="A71:E71"/>
    <mergeCell ref="A69:E69"/>
    <mergeCell ref="A64:E64"/>
    <mergeCell ref="A65:E65"/>
    <mergeCell ref="A66:E66"/>
    <mergeCell ref="A67:E67"/>
    <mergeCell ref="A70:E70"/>
    <mergeCell ref="A72:F72"/>
    <mergeCell ref="A63:E63"/>
    <mergeCell ref="A50:E50"/>
    <mergeCell ref="A61:E61"/>
    <mergeCell ref="A59:F59"/>
    <mergeCell ref="A60:E60"/>
    <mergeCell ref="A48:F48"/>
    <mergeCell ref="A62:E62"/>
    <mergeCell ref="A53:E53"/>
    <mergeCell ref="A41:F42"/>
    <mergeCell ref="B4:B5"/>
    <mergeCell ref="C4:C5"/>
    <mergeCell ref="D4:D5"/>
    <mergeCell ref="A45:B45"/>
    <mergeCell ref="A56:E56"/>
    <mergeCell ref="A1:F1"/>
    <mergeCell ref="A3:E3"/>
    <mergeCell ref="A4:A5"/>
    <mergeCell ref="E4:E5"/>
    <mergeCell ref="A44:B44"/>
  </mergeCells>
  <printOptions/>
  <pageMargins left="0.6692913385826772" right="0" top="0.6692913385826772" bottom="0.15748031496062992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Asus</cp:lastModifiedBy>
  <cp:lastPrinted>2023-07-10T09:03:58Z</cp:lastPrinted>
  <dcterms:created xsi:type="dcterms:W3CDTF">1996-10-08T23:32:33Z</dcterms:created>
  <dcterms:modified xsi:type="dcterms:W3CDTF">2023-07-10T09:21:00Z</dcterms:modified>
  <cp:category/>
  <cp:version/>
  <cp:contentType/>
  <cp:contentStatus/>
</cp:coreProperties>
</file>